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rjrxsbbxsg7ltirducoakv5fb-my.sharepoint.com/personal/juanherrera_nodointeractivo_com/Documents/ImagesNodo/"/>
    </mc:Choice>
  </mc:AlternateContent>
  <xr:revisionPtr revIDLastSave="18" documentId="11_53A79104822C553C9F06DB7125AAEF0C684198C8" xr6:coauthVersionLast="47" xr6:coauthVersionMax="47" xr10:uidLastSave="{B94581E2-4739-4A57-86D2-1F5697731515}"/>
  <bookViews>
    <workbookView xWindow="-103" yWindow="-103" windowWidth="33120" windowHeight="18000" xr2:uid="{00000000-000D-0000-FFFF-FFFF00000000}"/>
  </bookViews>
  <sheets>
    <sheet name="Muestreo_Acept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4" i="1"/>
  <c r="C8" i="1" l="1"/>
  <c r="F8" i="1" s="1"/>
  <c r="C9" i="1"/>
  <c r="F9" i="1" s="1"/>
  <c r="C10" i="1"/>
  <c r="F10" i="1" s="1"/>
  <c r="C11" i="1"/>
  <c r="F11" i="1" s="1"/>
  <c r="C12" i="1"/>
  <c r="F12" i="1" s="1"/>
  <c r="C13" i="1"/>
  <c r="F13" i="1" s="1"/>
  <c r="C14" i="1"/>
  <c r="F14" i="1" s="1"/>
  <c r="C15" i="1"/>
  <c r="F15" i="1" s="1"/>
  <c r="C16" i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C32" i="1"/>
  <c r="F32" i="1" s="1"/>
  <c r="C33" i="1"/>
  <c r="F33" i="1" s="1"/>
  <c r="C34" i="1"/>
  <c r="F34" i="1" s="1"/>
  <c r="C35" i="1"/>
  <c r="F35" i="1" s="1"/>
  <c r="C7" i="1"/>
  <c r="F7" i="1" s="1"/>
  <c r="F16" i="1"/>
  <c r="D7" i="1" l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E7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27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 Herrera S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</rPr>
          <t>Probabilidad Defectos en Lote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</rPr>
          <t>Probabilidad de Aceptación.
Riesgo Consumidor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</rPr>
          <t>Curva Calidad Promedio de Salida.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Muestras Promedio Inspeccionadas.
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</rPr>
          <t>Nivel Aceptable de Calidad.
Riesgo Productor.</t>
        </r>
      </text>
    </comment>
  </commentList>
</comments>
</file>

<file path=xl/sharedStrings.xml><?xml version="1.0" encoding="utf-8"?>
<sst xmlns="http://schemas.openxmlformats.org/spreadsheetml/2006/main" count="12" uniqueCount="12">
  <si>
    <t>MUESTREO DE ACEPTACIÓN - ATRIBUTOS</t>
  </si>
  <si>
    <t>P</t>
  </si>
  <si>
    <t>Pa</t>
  </si>
  <si>
    <t>N =</t>
  </si>
  <si>
    <t>c =</t>
  </si>
  <si>
    <t>n =</t>
  </si>
  <si>
    <t>AOQ</t>
  </si>
  <si>
    <t>ATI</t>
  </si>
  <si>
    <t>JUAN PABLO HERRERA SIERRA</t>
  </si>
  <si>
    <t>http://www.nodointeractivo.com/</t>
  </si>
  <si>
    <t>juanherrera@nodointeractivo.com</t>
  </si>
  <si>
    <t>AQL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</si>
</sst>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51"/>
      <name val="Arial"/>
      <family val="2"/>
    </font>
    <font>
      <u/>
      <sz val="10"/>
      <color indexed="51"/>
      <name val="Arial"/>
      <family val="2"/>
    </font>
    <font>
      <b/>
      <sz val="24"/>
      <color indexed="5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 style="thin">
        <color indexed="51"/>
      </right>
      <top style="thin">
        <color indexed="51"/>
      </top>
      <bottom style="thin">
        <color indexed="5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64" fontId="6" fillId="4" borderId="1" xfId="2" applyNumberFormat="1" applyFill="1" applyBorder="1" applyAlignment="1" applyProtection="1">
      <alignment horizontal="center"/>
      <protection locked="0"/>
    </xf>
    <xf numFmtId="0" fontId="2" fillId="5" borderId="2" xfId="2" applyFont="1" applyFill="1" applyBorder="1" applyAlignment="1">
      <alignment horizontal="center"/>
    </xf>
    <xf numFmtId="0" fontId="5" fillId="3" borderId="0" xfId="1" applyFont="1" applyFill="1" applyAlignment="1">
      <alignment horizontal="center"/>
    </xf>
    <xf numFmtId="0" fontId="2" fillId="5" borderId="1" xfId="2" applyFont="1" applyFill="1" applyBorder="1" applyAlignment="1">
      <alignment horizontal="center"/>
    </xf>
    <xf numFmtId="1" fontId="6" fillId="4" borderId="1" xfId="2" applyNumberFormat="1" applyFill="1" applyBorder="1" applyAlignment="1" applyProtection="1">
      <alignment horizontal="center"/>
      <protection locked="0"/>
    </xf>
    <xf numFmtId="0" fontId="0" fillId="2" borderId="0" xfId="0" applyFill="1"/>
    <xf numFmtId="165" fontId="6" fillId="4" borderId="1" xfId="2" applyNumberFormat="1" applyFill="1" applyBorder="1" applyAlignment="1">
      <alignment horizontal="center"/>
    </xf>
    <xf numFmtId="166" fontId="2" fillId="3" borderId="0" xfId="1" applyNumberFormat="1" applyFont="1" applyFill="1" applyAlignment="1">
      <alignment horizontal="center"/>
    </xf>
    <xf numFmtId="2" fontId="6" fillId="4" borderId="1" xfId="2" applyNumberForma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4" fillId="3" borderId="0" xfId="3" applyFont="1" applyFill="1" applyBorder="1" applyAlignment="1" applyProtection="1">
      <alignment horizontal="center"/>
    </xf>
  </cellXfs>
  <cellStyles count="4">
    <cellStyle name="Hyperlink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Operating Characteristic (OC)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Muestreo_Aceptación!$C$6</c:f>
              <c:strCache>
                <c:ptCount val="1"/>
                <c:pt idx="0">
                  <c:v>Pa</c:v>
                </c:pt>
              </c:strCache>
            </c:strRef>
          </c:tx>
          <c:marker>
            <c:symbol val="none"/>
          </c:marker>
          <c:xVal>
            <c:numRef>
              <c:f>Muestreo_Aceptación!$B$7:$B$35</c:f>
              <c:numCache>
                <c:formatCode>0.000</c:formatCode>
                <c:ptCount val="2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</c:numCache>
            </c:numRef>
          </c:xVal>
          <c:yVal>
            <c:numRef>
              <c:f>Muestreo_Aceptación!$C$7:$C$35</c:f>
              <c:numCache>
                <c:formatCode>0.00000000</c:formatCode>
                <c:ptCount val="29"/>
                <c:pt idx="0">
                  <c:v>1</c:v>
                </c:pt>
                <c:pt idx="1">
                  <c:v>0.99999987942488167</c:v>
                </c:pt>
                <c:pt idx="2">
                  <c:v>0.99983413559532297</c:v>
                </c:pt>
                <c:pt idx="3">
                  <c:v>0.99393700266829299</c:v>
                </c:pt>
                <c:pt idx="4">
                  <c:v>0.95059946348167745</c:v>
                </c:pt>
                <c:pt idx="5">
                  <c:v>0.8226432268326892</c:v>
                </c:pt>
                <c:pt idx="6">
                  <c:v>0.61400341828707261</c:v>
                </c:pt>
                <c:pt idx="7">
                  <c:v>0.3894433619531954</c:v>
                </c:pt>
                <c:pt idx="8">
                  <c:v>0.21146111362810732</c:v>
                </c:pt>
                <c:pt idx="9">
                  <c:v>9.9877889833445074E-2</c:v>
                </c:pt>
                <c:pt idx="10">
                  <c:v>4.175435197890353E-2</c:v>
                </c:pt>
                <c:pt idx="11">
                  <c:v>1.5698437726188511E-2</c:v>
                </c:pt>
                <c:pt idx="12">
                  <c:v>5.3817039934459495E-3</c:v>
                </c:pt>
                <c:pt idx="13">
                  <c:v>1.7019364802109713E-3</c:v>
                </c:pt>
                <c:pt idx="14">
                  <c:v>5.0137000406089865E-4</c:v>
                </c:pt>
                <c:pt idx="15">
                  <c:v>1.3871062002804004E-4</c:v>
                </c:pt>
                <c:pt idx="16">
                  <c:v>3.6289296508825865E-5</c:v>
                </c:pt>
                <c:pt idx="17">
                  <c:v>9.029953960445756E-6</c:v>
                </c:pt>
                <c:pt idx="18">
                  <c:v>2.1477076909267548E-6</c:v>
                </c:pt>
                <c:pt idx="19">
                  <c:v>4.9032437302275447E-7</c:v>
                </c:pt>
                <c:pt idx="20">
                  <c:v>1.0784305999246333E-7</c:v>
                </c:pt>
                <c:pt idx="21">
                  <c:v>2.2923039262914294E-8</c:v>
                </c:pt>
                <c:pt idx="22">
                  <c:v>4.7219171423007411E-9</c:v>
                </c:pt>
                <c:pt idx="23">
                  <c:v>9.4488252358727408E-10</c:v>
                </c:pt>
                <c:pt idx="24">
                  <c:v>1.8406568649437948E-10</c:v>
                </c:pt>
                <c:pt idx="25">
                  <c:v>3.4971928531649095E-11</c:v>
                </c:pt>
                <c:pt idx="26">
                  <c:v>6.4914771258649689E-12</c:v>
                </c:pt>
                <c:pt idx="27">
                  <c:v>1.1789414107179357E-12</c:v>
                </c:pt>
                <c:pt idx="28">
                  <c:v>2.0977121300256343E-13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FC-4189-8415-6D0F0D21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37504"/>
        <c:axId val="108938368"/>
      </c:scatterChart>
      <c:valAx>
        <c:axId val="2843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 percent defective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108938368"/>
        <c:crosses val="autoZero"/>
        <c:crossBetween val="midCat"/>
      </c:valAx>
      <c:valAx>
        <c:axId val="108938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Prob. of acceptance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318670895304753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8437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Average Outgoing Quality (AOQ)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Muestreo_Aceptación!$D$6</c:f>
              <c:strCache>
                <c:ptCount val="1"/>
                <c:pt idx="0">
                  <c:v>AOQ</c:v>
                </c:pt>
              </c:strCache>
            </c:strRef>
          </c:tx>
          <c:marker>
            <c:symbol val="none"/>
          </c:marker>
          <c:xVal>
            <c:numRef>
              <c:f>Muestreo_Aceptación!$B$7:$B$35</c:f>
              <c:numCache>
                <c:formatCode>0.000</c:formatCode>
                <c:ptCount val="2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</c:numCache>
            </c:numRef>
          </c:xVal>
          <c:yVal>
            <c:numRef>
              <c:f>Muestreo_Aceptación!$D$7:$D$35</c:f>
              <c:numCache>
                <c:formatCode>0.00000000</c:formatCode>
                <c:ptCount val="29"/>
                <c:pt idx="0">
                  <c:v>1E-3</c:v>
                </c:pt>
                <c:pt idx="1">
                  <c:v>1.9999997588497635E-3</c:v>
                </c:pt>
                <c:pt idx="2">
                  <c:v>2.9995024067859689E-3</c:v>
                </c:pt>
                <c:pt idx="3">
                  <c:v>3.9757480106731719E-3</c:v>
                </c:pt>
                <c:pt idx="4">
                  <c:v>4.752997317408387E-3</c:v>
                </c:pt>
                <c:pt idx="5">
                  <c:v>4.9358593609961357E-3</c:v>
                </c:pt>
                <c:pt idx="6">
                  <c:v>4.2980239280095084E-3</c:v>
                </c:pt>
                <c:pt idx="7">
                  <c:v>3.1155468956255632E-3</c:v>
                </c:pt>
                <c:pt idx="8">
                  <c:v>1.9031500226529658E-3</c:v>
                </c:pt>
                <c:pt idx="9">
                  <c:v>9.9877889833445074E-4</c:v>
                </c:pt>
                <c:pt idx="10">
                  <c:v>4.5929787176793882E-4</c:v>
                </c:pt>
                <c:pt idx="11">
                  <c:v>1.8838125271426214E-4</c:v>
                </c:pt>
                <c:pt idx="12">
                  <c:v>6.9962151914797343E-5</c:v>
                </c:pt>
                <c:pt idx="13">
                  <c:v>2.38271107229536E-5</c:v>
                </c:pt>
                <c:pt idx="14">
                  <c:v>7.5205500609134794E-6</c:v>
                </c:pt>
                <c:pt idx="15">
                  <c:v>2.2193699204486408E-6</c:v>
                </c:pt>
                <c:pt idx="16">
                  <c:v>6.1691804065003974E-7</c:v>
                </c:pt>
                <c:pt idx="17">
                  <c:v>1.6253917128802358E-7</c:v>
                </c:pt>
                <c:pt idx="18">
                  <c:v>4.0806446127608337E-8</c:v>
                </c:pt>
                <c:pt idx="19">
                  <c:v>9.8064874604550891E-9</c:v>
                </c:pt>
                <c:pt idx="20">
                  <c:v>2.2647042598417299E-9</c:v>
                </c:pt>
                <c:pt idx="21">
                  <c:v>5.0430686378411448E-10</c:v>
                </c:pt>
                <c:pt idx="22">
                  <c:v>1.0860409427291704E-10</c:v>
                </c:pt>
                <c:pt idx="23">
                  <c:v>2.2677180566094578E-11</c:v>
                </c:pt>
                <c:pt idx="24">
                  <c:v>4.6016421623594873E-12</c:v>
                </c:pt>
                <c:pt idx="25">
                  <c:v>9.0927014182287648E-13</c:v>
                </c:pt>
                <c:pt idx="26">
                  <c:v>1.7526988239835416E-13</c:v>
                </c:pt>
                <c:pt idx="27">
                  <c:v>3.3010359500102203E-14</c:v>
                </c:pt>
                <c:pt idx="28">
                  <c:v>6.0833651770743399E-15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4E-4C94-A56F-B0D127C8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62944"/>
        <c:axId val="108964864"/>
      </c:scatterChart>
      <c:valAx>
        <c:axId val="10896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 percent defective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108964864"/>
        <c:crosses val="autoZero"/>
        <c:crossBetween val="midCat"/>
      </c:valAx>
      <c:valAx>
        <c:axId val="108964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defective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10896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Average Total Inspection (ATI) Curve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Muestreo_Aceptación!$E$6</c:f>
              <c:strCache>
                <c:ptCount val="1"/>
                <c:pt idx="0">
                  <c:v>ATI</c:v>
                </c:pt>
              </c:strCache>
            </c:strRef>
          </c:tx>
          <c:marker>
            <c:symbol val="none"/>
          </c:marker>
          <c:xVal>
            <c:numRef>
              <c:f>Muestreo_Aceptación!$B$7:$B$35</c:f>
              <c:numCache>
                <c:formatCode>0.000</c:formatCode>
                <c:ptCount val="29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6.0000000000000001E-3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1.2E-2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1.4999999999999999E-2</c:v>
                </c:pt>
                <c:pt idx="15">
                  <c:v>1.6E-2</c:v>
                </c:pt>
                <c:pt idx="16">
                  <c:v>1.7000000000000001E-2</c:v>
                </c:pt>
                <c:pt idx="17">
                  <c:v>1.7999999999999999E-2</c:v>
                </c:pt>
                <c:pt idx="18">
                  <c:v>1.9E-2</c:v>
                </c:pt>
                <c:pt idx="19">
                  <c:v>0.02</c:v>
                </c:pt>
                <c:pt idx="20">
                  <c:v>2.1000000000000001E-2</c:v>
                </c:pt>
                <c:pt idx="21">
                  <c:v>2.1999999999999999E-2</c:v>
                </c:pt>
                <c:pt idx="22">
                  <c:v>2.3E-2</c:v>
                </c:pt>
                <c:pt idx="23">
                  <c:v>2.4E-2</c:v>
                </c:pt>
                <c:pt idx="24">
                  <c:v>2.5000000000000001E-2</c:v>
                </c:pt>
                <c:pt idx="25">
                  <c:v>2.5999999999999999E-2</c:v>
                </c:pt>
                <c:pt idx="26">
                  <c:v>2.7E-2</c:v>
                </c:pt>
                <c:pt idx="27">
                  <c:v>2.8000000000000001E-2</c:v>
                </c:pt>
                <c:pt idx="28">
                  <c:v>2.9000000000000001E-2</c:v>
                </c:pt>
              </c:numCache>
            </c:numRef>
          </c:xVal>
          <c:yVal>
            <c:numRef>
              <c:f>Muestreo_Aceptación!$E$7:$E$35</c:f>
              <c:numCache>
                <c:formatCode>0.00</c:formatCode>
                <c:ptCount val="29"/>
                <c:pt idx="0">
                  <c:v>1948</c:v>
                </c:pt>
                <c:pt idx="1">
                  <c:v>1948.0009708708528</c:v>
                </c:pt>
                <c:pt idx="2">
                  <c:v>1949.3355401864594</c:v>
                </c:pt>
                <c:pt idx="3">
                  <c:v>1996.8192545149047</c:v>
                </c:pt>
                <c:pt idx="4">
                  <c:v>2345.7731200455332</c:v>
                </c:pt>
                <c:pt idx="5">
                  <c:v>3376.0767375431865</c:v>
                </c:pt>
                <c:pt idx="6">
                  <c:v>5056.0444759524908</c:v>
                </c:pt>
                <c:pt idx="7">
                  <c:v>6864.2020495528704</c:v>
                </c:pt>
                <c:pt idx="8">
                  <c:v>8297.315113066481</c:v>
                </c:pt>
                <c:pt idx="9">
                  <c:v>9195.7832310611011</c:v>
                </c:pt>
                <c:pt idx="10">
                  <c:v>9663.7939578658697</c:v>
                </c:pt>
                <c:pt idx="11">
                  <c:v>9873.5961794287305</c:v>
                </c:pt>
                <c:pt idx="12">
                  <c:v>9956.6665194447742</c:v>
                </c:pt>
                <c:pt idx="13">
                  <c:v>9986.2960074613402</c:v>
                </c:pt>
                <c:pt idx="14">
                  <c:v>9995.9629687273009</c:v>
                </c:pt>
                <c:pt idx="15">
                  <c:v>9998.8831020875332</c:v>
                </c:pt>
                <c:pt idx="16">
                  <c:v>9999.7077985845117</c:v>
                </c:pt>
                <c:pt idx="17">
                  <c:v>9999.9272908107105</c:v>
                </c:pt>
                <c:pt idx="18">
                  <c:v>9999.9827066576727</c:v>
                </c:pt>
                <c:pt idx="19">
                  <c:v>9999.9960519081487</c:v>
                </c:pt>
                <c:pt idx="20">
                  <c:v>9999.9991316476808</c:v>
                </c:pt>
                <c:pt idx="21">
                  <c:v>9999.9998154236891</c:v>
                </c:pt>
                <c:pt idx="22">
                  <c:v>9999.9999619791233</c:v>
                </c:pt>
                <c:pt idx="23">
                  <c:v>9999.9999923918058</c:v>
                </c:pt>
                <c:pt idx="24">
                  <c:v>9999.9999985179038</c:v>
                </c:pt>
                <c:pt idx="25">
                  <c:v>9999.9999997184059</c:v>
                </c:pt>
                <c:pt idx="26">
                  <c:v>9999.9999999477295</c:v>
                </c:pt>
                <c:pt idx="27">
                  <c:v>9999.9999999905067</c:v>
                </c:pt>
                <c:pt idx="28">
                  <c:v>9999.999999998312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1C-4CCC-8F06-F65F13D9F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85344"/>
        <c:axId val="114951296"/>
      </c:scatterChart>
      <c:valAx>
        <c:axId val="10898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 percent defective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114951296"/>
        <c:crosses val="autoZero"/>
        <c:crossBetween val="midCat"/>
      </c:valAx>
      <c:valAx>
        <c:axId val="114951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Units inspected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8985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597013</xdr:colOff>
      <xdr:row>35</xdr:row>
      <xdr:rowOff>103924</xdr:rowOff>
    </xdr:from>
    <xdr:to>
      <xdr:col>7</xdr:col>
      <xdr:colOff>568098</xdr:colOff>
      <xdr:row>50</xdr:row>
      <xdr:rowOff>40651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597012</xdr:colOff>
      <xdr:row>50</xdr:row>
      <xdr:rowOff>129436</xdr:rowOff>
    </xdr:from>
    <xdr:to>
      <xdr:col>7</xdr:col>
      <xdr:colOff>578304</xdr:colOff>
      <xdr:row>65</xdr:row>
      <xdr:rowOff>66162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588508</xdr:colOff>
      <xdr:row>65</xdr:row>
      <xdr:rowOff>146446</xdr:rowOff>
    </xdr:from>
    <xdr:to>
      <xdr:col>7</xdr:col>
      <xdr:colOff>586808</xdr:colOff>
      <xdr:row>80</xdr:row>
      <xdr:rowOff>83173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dointeractivo.com/" TargetMode="External"/><Relationship Id="rId1" Type="http://schemas.openxmlformats.org/officeDocument/2006/relationships/hyperlink" Target="mailto:juanherrera@nodointeractiv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"/>
  <sheetViews>
    <sheetView tabSelected="1" zoomScale="112" zoomScaleNormal="112" workbookViewId="0">
      <selection activeCell="B7" sqref="B7"/>
    </sheetView>
  </sheetViews>
  <sheetFormatPr defaultColWidth="9.15234375" defaultRowHeight="14.6" x14ac:dyDescent="0.4"/>
  <cols>
    <col min="1" max="2" width="9.15234375" style="6"/>
    <col min="3" max="3" width="11.3046875" style="6" customWidth="1"/>
    <col min="4" max="4" width="11.15234375" style="6" customWidth="1"/>
    <col min="5" max="6" width="11.3046875" style="6" customWidth="1"/>
    <col min="7" max="10" width="9.15234375" style="6"/>
    <col min="11" max="11" width="11.3828125" style="6" customWidth="1"/>
    <col min="12" max="16384" width="9.15234375" style="6"/>
  </cols>
  <sheetData>
    <row r="2" spans="2:12" ht="30" x14ac:dyDescent="0.7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15" customHeight="1" x14ac:dyDescent="0.7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customHeight="1" x14ac:dyDescent="0.7">
      <c r="B4" s="4" t="s">
        <v>3</v>
      </c>
      <c r="C4" s="5">
        <v>10000</v>
      </c>
      <c r="D4" s="4" t="s">
        <v>5</v>
      </c>
      <c r="E4" s="5">
        <v>1948</v>
      </c>
      <c r="F4" s="4" t="s">
        <v>4</v>
      </c>
      <c r="G4" s="5">
        <v>14</v>
      </c>
      <c r="H4" s="8">
        <f>E4/C4</f>
        <v>0.1948</v>
      </c>
      <c r="I4" s="13" t="s">
        <v>8</v>
      </c>
      <c r="J4" s="13"/>
      <c r="K4" s="13"/>
      <c r="L4" s="3"/>
    </row>
    <row r="5" spans="2:12" x14ac:dyDescent="0.4">
      <c r="I5" s="14" t="s">
        <v>9</v>
      </c>
      <c r="J5" s="14"/>
      <c r="K5" s="14"/>
    </row>
    <row r="6" spans="2:12" x14ac:dyDescent="0.4">
      <c r="B6" s="2" t="s">
        <v>1</v>
      </c>
      <c r="C6" s="2" t="s">
        <v>2</v>
      </c>
      <c r="D6" s="2" t="s">
        <v>6</v>
      </c>
      <c r="E6" s="2" t="s">
        <v>7</v>
      </c>
      <c r="F6" s="2" t="s">
        <v>11</v>
      </c>
      <c r="I6" s="14" t="s">
        <v>10</v>
      </c>
      <c r="J6" s="14"/>
      <c r="K6" s="14"/>
    </row>
    <row r="7" spans="2:12" x14ac:dyDescent="0.4">
      <c r="B7" s="1">
        <v>1E-3</v>
      </c>
      <c r="C7" s="7">
        <f>IF(OR($C$4="",$E$4="",$G$4="",B7=""),"Faltan Datos",IF($H$4&gt;=0.1,_xlfn.HYPGEOM.DIST($G$4,$E$4,$C$4*B7,$C$4,TRUE),_xlfn.BINOM.DIST($G$4,$E$4,B7,TRUE)))</f>
        <v>1</v>
      </c>
      <c r="D7" s="7">
        <f>IF(C7="Faltan Datos","Faltan Datos",B7*C7)</f>
        <v>1E-3</v>
      </c>
      <c r="E7" s="9">
        <f>IF(C7="Faltan Datos","Faltan Datos",($E$4+(1-C7)*($C$4-$E$4)))</f>
        <v>1948</v>
      </c>
      <c r="F7" s="7">
        <f>IF(C7="Faltan Datos","Faltan Datos",1-C7)</f>
        <v>0</v>
      </c>
      <c r="G7" s="6">
        <f>_xlfn.HYPGEOM.DIST($G$4,$E$4,$C$4*B7,$C$4,TRUE)</f>
        <v>1</v>
      </c>
    </row>
    <row r="8" spans="2:12" x14ac:dyDescent="0.4">
      <c r="B8" s="1">
        <v>2E-3</v>
      </c>
      <c r="C8" s="7">
        <f t="shared" ref="C8:C35" si="0">IF(OR($C$4="",$E$4="",$G$4="",B8=""),"Faltan Datos",IF($H$4&gt;=0.1,_xlfn.HYPGEOM.DIST($G$4,$E$4,$C$4*B8,$C$4,TRUE),_xlfn.BINOM.DIST($G$4,$E$4,B8,TRUE)))</f>
        <v>0.99999987942488167</v>
      </c>
      <c r="D8" s="7">
        <f t="shared" ref="D8:D35" si="1">IF(C8="Faltan Datos","Faltan Datos",B8*C8)</f>
        <v>1.9999997588497635E-3</v>
      </c>
      <c r="E8" s="9">
        <f t="shared" ref="E8:E35" si="2">IF(C8="Faltan Datos","Faltan Datos",($E$4+(1-C8)*($C$4-$E$4)))</f>
        <v>1948.0009708708528</v>
      </c>
      <c r="F8" s="7">
        <f t="shared" ref="F8:F35" si="3">IF(C8="Faltan Datos","Faltan Datos",1-C8)</f>
        <v>1.2057511833418744E-7</v>
      </c>
    </row>
    <row r="9" spans="2:12" x14ac:dyDescent="0.4">
      <c r="B9" s="1">
        <v>3.0000000000000001E-3</v>
      </c>
      <c r="C9" s="7">
        <f t="shared" si="0"/>
        <v>0.99983413559532297</v>
      </c>
      <c r="D9" s="7">
        <f t="shared" si="1"/>
        <v>2.9995024067859689E-3</v>
      </c>
      <c r="E9" s="9">
        <f t="shared" si="2"/>
        <v>1949.3355401864594</v>
      </c>
      <c r="F9" s="7">
        <f t="shared" si="3"/>
        <v>1.6586440467702968E-4</v>
      </c>
    </row>
    <row r="10" spans="2:12" x14ac:dyDescent="0.4">
      <c r="B10" s="1">
        <v>4.0000000000000001E-3</v>
      </c>
      <c r="C10" s="7">
        <f t="shared" si="0"/>
        <v>0.99393700266829299</v>
      </c>
      <c r="D10" s="7">
        <f t="shared" si="1"/>
        <v>3.9757480106731719E-3</v>
      </c>
      <c r="E10" s="9">
        <f t="shared" si="2"/>
        <v>1996.8192545149047</v>
      </c>
      <c r="F10" s="7">
        <f t="shared" si="3"/>
        <v>6.0629973317070096E-3</v>
      </c>
    </row>
    <row r="11" spans="2:12" x14ac:dyDescent="0.4">
      <c r="B11" s="1">
        <v>5.0000000000000001E-3</v>
      </c>
      <c r="C11" s="7">
        <f t="shared" si="0"/>
        <v>0.95059946348167745</v>
      </c>
      <c r="D11" s="7">
        <f t="shared" si="1"/>
        <v>4.752997317408387E-3</v>
      </c>
      <c r="E11" s="9">
        <f t="shared" si="2"/>
        <v>2345.7731200455332</v>
      </c>
      <c r="F11" s="7">
        <f t="shared" si="3"/>
        <v>4.9400536518322546E-2</v>
      </c>
    </row>
    <row r="12" spans="2:12" x14ac:dyDescent="0.4">
      <c r="B12" s="1">
        <v>6.0000000000000001E-3</v>
      </c>
      <c r="C12" s="7">
        <f t="shared" si="0"/>
        <v>0.8226432268326892</v>
      </c>
      <c r="D12" s="7">
        <f t="shared" si="1"/>
        <v>4.9358593609961357E-3</v>
      </c>
      <c r="E12" s="9">
        <f t="shared" si="2"/>
        <v>3376.0767375431865</v>
      </c>
      <c r="F12" s="7">
        <f t="shared" si="3"/>
        <v>0.1773567731673108</v>
      </c>
    </row>
    <row r="13" spans="2:12" x14ac:dyDescent="0.4">
      <c r="B13" s="1">
        <v>7.0000000000000001E-3</v>
      </c>
      <c r="C13" s="7">
        <f t="shared" si="0"/>
        <v>0.61400341828707261</v>
      </c>
      <c r="D13" s="7">
        <f t="shared" si="1"/>
        <v>4.2980239280095084E-3</v>
      </c>
      <c r="E13" s="9">
        <f t="shared" si="2"/>
        <v>5056.0444759524908</v>
      </c>
      <c r="F13" s="7">
        <f t="shared" si="3"/>
        <v>0.38599658171292739</v>
      </c>
    </row>
    <row r="14" spans="2:12" x14ac:dyDescent="0.4">
      <c r="B14" s="1">
        <v>8.0000000000000002E-3</v>
      </c>
      <c r="C14" s="7">
        <f t="shared" si="0"/>
        <v>0.3894433619531954</v>
      </c>
      <c r="D14" s="7">
        <f t="shared" si="1"/>
        <v>3.1155468956255632E-3</v>
      </c>
      <c r="E14" s="9">
        <f t="shared" si="2"/>
        <v>6864.2020495528704</v>
      </c>
      <c r="F14" s="7">
        <f t="shared" si="3"/>
        <v>0.6105566380468046</v>
      </c>
    </row>
    <row r="15" spans="2:12" x14ac:dyDescent="0.4">
      <c r="B15" s="1">
        <v>8.9999999999999993E-3</v>
      </c>
      <c r="C15" s="7">
        <f t="shared" si="0"/>
        <v>0.21146111362810732</v>
      </c>
      <c r="D15" s="7">
        <f t="shared" si="1"/>
        <v>1.9031500226529658E-3</v>
      </c>
      <c r="E15" s="9">
        <f t="shared" si="2"/>
        <v>8297.315113066481</v>
      </c>
      <c r="F15" s="7">
        <f t="shared" si="3"/>
        <v>0.78853888637189273</v>
      </c>
    </row>
    <row r="16" spans="2:12" x14ac:dyDescent="0.4">
      <c r="B16" s="1">
        <v>0.01</v>
      </c>
      <c r="C16" s="7">
        <f t="shared" si="0"/>
        <v>9.9877889833445074E-2</v>
      </c>
      <c r="D16" s="7">
        <f t="shared" si="1"/>
        <v>9.9877889833445074E-4</v>
      </c>
      <c r="E16" s="9">
        <f t="shared" si="2"/>
        <v>9195.7832310611011</v>
      </c>
      <c r="F16" s="7">
        <f t="shared" si="3"/>
        <v>0.90012211016655497</v>
      </c>
    </row>
    <row r="17" spans="2:6" x14ac:dyDescent="0.4">
      <c r="B17" s="1">
        <v>1.0999999999999999E-2</v>
      </c>
      <c r="C17" s="7">
        <f t="shared" si="0"/>
        <v>4.175435197890353E-2</v>
      </c>
      <c r="D17" s="7">
        <f t="shared" si="1"/>
        <v>4.5929787176793882E-4</v>
      </c>
      <c r="E17" s="9">
        <f t="shared" si="2"/>
        <v>9663.7939578658697</v>
      </c>
      <c r="F17" s="7">
        <f t="shared" si="3"/>
        <v>0.95824564802109646</v>
      </c>
    </row>
    <row r="18" spans="2:6" x14ac:dyDescent="0.4">
      <c r="B18" s="1">
        <v>1.2E-2</v>
      </c>
      <c r="C18" s="7">
        <f t="shared" si="0"/>
        <v>1.5698437726188511E-2</v>
      </c>
      <c r="D18" s="7">
        <f t="shared" si="1"/>
        <v>1.8838125271426214E-4</v>
      </c>
      <c r="E18" s="9">
        <f t="shared" si="2"/>
        <v>9873.5961794287305</v>
      </c>
      <c r="F18" s="7">
        <f t="shared" si="3"/>
        <v>0.98430156227381149</v>
      </c>
    </row>
    <row r="19" spans="2:6" x14ac:dyDescent="0.4">
      <c r="B19" s="1">
        <v>1.2999999999999999E-2</v>
      </c>
      <c r="C19" s="7">
        <f t="shared" si="0"/>
        <v>5.3817039934459495E-3</v>
      </c>
      <c r="D19" s="7">
        <f t="shared" si="1"/>
        <v>6.9962151914797343E-5</v>
      </c>
      <c r="E19" s="9">
        <f t="shared" si="2"/>
        <v>9956.6665194447742</v>
      </c>
      <c r="F19" s="7">
        <f t="shared" si="3"/>
        <v>0.99461829600655405</v>
      </c>
    </row>
    <row r="20" spans="2:6" x14ac:dyDescent="0.4">
      <c r="B20" s="1">
        <v>1.4E-2</v>
      </c>
      <c r="C20" s="7">
        <f t="shared" si="0"/>
        <v>1.7019364802109713E-3</v>
      </c>
      <c r="D20" s="7">
        <f t="shared" si="1"/>
        <v>2.38271107229536E-5</v>
      </c>
      <c r="E20" s="9">
        <f t="shared" si="2"/>
        <v>9986.2960074613402</v>
      </c>
      <c r="F20" s="7">
        <f t="shared" si="3"/>
        <v>0.998298063519789</v>
      </c>
    </row>
    <row r="21" spans="2:6" x14ac:dyDescent="0.4">
      <c r="B21" s="1">
        <v>1.4999999999999999E-2</v>
      </c>
      <c r="C21" s="7">
        <f t="shared" si="0"/>
        <v>5.0137000406089865E-4</v>
      </c>
      <c r="D21" s="7">
        <f t="shared" si="1"/>
        <v>7.5205500609134794E-6</v>
      </c>
      <c r="E21" s="9">
        <f t="shared" si="2"/>
        <v>9995.9629687273009</v>
      </c>
      <c r="F21" s="7">
        <f t="shared" si="3"/>
        <v>0.99949862999593908</v>
      </c>
    </row>
    <row r="22" spans="2:6" x14ac:dyDescent="0.4">
      <c r="B22" s="1">
        <v>1.6E-2</v>
      </c>
      <c r="C22" s="7">
        <f t="shared" si="0"/>
        <v>1.3871062002804004E-4</v>
      </c>
      <c r="D22" s="7">
        <f t="shared" si="1"/>
        <v>2.2193699204486408E-6</v>
      </c>
      <c r="E22" s="9">
        <f t="shared" si="2"/>
        <v>9998.8831020875332</v>
      </c>
      <c r="F22" s="7">
        <f t="shared" si="3"/>
        <v>0.99986128937997198</v>
      </c>
    </row>
    <row r="23" spans="2:6" x14ac:dyDescent="0.4">
      <c r="B23" s="1">
        <v>1.7000000000000001E-2</v>
      </c>
      <c r="C23" s="7">
        <f t="shared" si="0"/>
        <v>3.6289296508825865E-5</v>
      </c>
      <c r="D23" s="7">
        <f t="shared" si="1"/>
        <v>6.1691804065003974E-7</v>
      </c>
      <c r="E23" s="9">
        <f t="shared" si="2"/>
        <v>9999.7077985845117</v>
      </c>
      <c r="F23" s="7">
        <f t="shared" si="3"/>
        <v>0.99996371070349122</v>
      </c>
    </row>
    <row r="24" spans="2:6" x14ac:dyDescent="0.4">
      <c r="B24" s="1">
        <v>1.7999999999999999E-2</v>
      </c>
      <c r="C24" s="7">
        <f t="shared" si="0"/>
        <v>9.029953960445756E-6</v>
      </c>
      <c r="D24" s="7">
        <f t="shared" si="1"/>
        <v>1.6253917128802358E-7</v>
      </c>
      <c r="E24" s="9">
        <f t="shared" si="2"/>
        <v>9999.9272908107105</v>
      </c>
      <c r="F24" s="7">
        <f t="shared" si="3"/>
        <v>0.99999097004603954</v>
      </c>
    </row>
    <row r="25" spans="2:6" x14ac:dyDescent="0.4">
      <c r="B25" s="1">
        <v>1.9E-2</v>
      </c>
      <c r="C25" s="7">
        <f t="shared" si="0"/>
        <v>2.1477076909267548E-6</v>
      </c>
      <c r="D25" s="7">
        <f t="shared" si="1"/>
        <v>4.0806446127608337E-8</v>
      </c>
      <c r="E25" s="9">
        <f t="shared" si="2"/>
        <v>9999.9827066576727</v>
      </c>
      <c r="F25" s="7">
        <f t="shared" si="3"/>
        <v>0.99999785229230909</v>
      </c>
    </row>
    <row r="26" spans="2:6" x14ac:dyDescent="0.4">
      <c r="B26" s="1">
        <v>0.02</v>
      </c>
      <c r="C26" s="7">
        <f t="shared" si="0"/>
        <v>4.9032437302275447E-7</v>
      </c>
      <c r="D26" s="7">
        <f t="shared" si="1"/>
        <v>9.8064874604550891E-9</v>
      </c>
      <c r="E26" s="9">
        <f t="shared" si="2"/>
        <v>9999.9960519081487</v>
      </c>
      <c r="F26" s="7">
        <f t="shared" si="3"/>
        <v>0.99999950967562701</v>
      </c>
    </row>
    <row r="27" spans="2:6" x14ac:dyDescent="0.4">
      <c r="B27" s="1">
        <v>2.1000000000000001E-2</v>
      </c>
      <c r="C27" s="7">
        <f t="shared" si="0"/>
        <v>1.0784305999246333E-7</v>
      </c>
      <c r="D27" s="7">
        <f t="shared" si="1"/>
        <v>2.2647042598417299E-9</v>
      </c>
      <c r="E27" s="9">
        <f t="shared" si="2"/>
        <v>9999.9991316476808</v>
      </c>
      <c r="F27" s="7">
        <f t="shared" si="3"/>
        <v>0.99999989215693996</v>
      </c>
    </row>
    <row r="28" spans="2:6" x14ac:dyDescent="0.4">
      <c r="B28" s="1">
        <v>2.1999999999999999E-2</v>
      </c>
      <c r="C28" s="7">
        <f t="shared" si="0"/>
        <v>2.2923039262914294E-8</v>
      </c>
      <c r="D28" s="7">
        <f t="shared" si="1"/>
        <v>5.0430686378411448E-10</v>
      </c>
      <c r="E28" s="9">
        <f t="shared" si="2"/>
        <v>9999.9998154236891</v>
      </c>
      <c r="F28" s="7">
        <f t="shared" si="3"/>
        <v>0.99999997707696076</v>
      </c>
    </row>
    <row r="29" spans="2:6" x14ac:dyDescent="0.4">
      <c r="B29" s="1">
        <v>2.3E-2</v>
      </c>
      <c r="C29" s="7">
        <f t="shared" si="0"/>
        <v>4.7219171423007411E-9</v>
      </c>
      <c r="D29" s="7">
        <f t="shared" si="1"/>
        <v>1.0860409427291704E-10</v>
      </c>
      <c r="E29" s="9">
        <f t="shared" si="2"/>
        <v>9999.9999619791233</v>
      </c>
      <c r="F29" s="7">
        <f t="shared" si="3"/>
        <v>0.99999999527808281</v>
      </c>
    </row>
    <row r="30" spans="2:6" x14ac:dyDescent="0.4">
      <c r="B30" s="1">
        <v>2.4E-2</v>
      </c>
      <c r="C30" s="7">
        <f t="shared" si="0"/>
        <v>9.4488252358727408E-10</v>
      </c>
      <c r="D30" s="7">
        <f t="shared" si="1"/>
        <v>2.2677180566094578E-11</v>
      </c>
      <c r="E30" s="9">
        <f t="shared" si="2"/>
        <v>9999.9999923918058</v>
      </c>
      <c r="F30" s="7">
        <f t="shared" si="3"/>
        <v>0.99999999905511749</v>
      </c>
    </row>
    <row r="31" spans="2:6" x14ac:dyDescent="0.4">
      <c r="B31" s="1">
        <v>2.5000000000000001E-2</v>
      </c>
      <c r="C31" s="7">
        <f t="shared" si="0"/>
        <v>1.8406568649437948E-10</v>
      </c>
      <c r="D31" s="7">
        <f t="shared" si="1"/>
        <v>4.6016421623594873E-12</v>
      </c>
      <c r="E31" s="9">
        <f t="shared" si="2"/>
        <v>9999.9999985179038</v>
      </c>
      <c r="F31" s="7">
        <f t="shared" si="3"/>
        <v>0.99999999981593435</v>
      </c>
    </row>
    <row r="32" spans="2:6" x14ac:dyDescent="0.4">
      <c r="B32" s="1">
        <v>2.5999999999999999E-2</v>
      </c>
      <c r="C32" s="7">
        <f t="shared" si="0"/>
        <v>3.4971928531649095E-11</v>
      </c>
      <c r="D32" s="7">
        <f t="shared" si="1"/>
        <v>9.0927014182287648E-13</v>
      </c>
      <c r="E32" s="9">
        <f t="shared" si="2"/>
        <v>9999.9999997184059</v>
      </c>
      <c r="F32" s="7">
        <f t="shared" si="3"/>
        <v>0.99999999996502809</v>
      </c>
    </row>
    <row r="33" spans="2:6" x14ac:dyDescent="0.4">
      <c r="B33" s="1">
        <v>2.7E-2</v>
      </c>
      <c r="C33" s="7">
        <f t="shared" si="0"/>
        <v>6.4914771258649689E-12</v>
      </c>
      <c r="D33" s="7">
        <f t="shared" si="1"/>
        <v>1.7526988239835416E-13</v>
      </c>
      <c r="E33" s="9">
        <f t="shared" si="2"/>
        <v>9999.9999999477295</v>
      </c>
      <c r="F33" s="7">
        <f t="shared" si="3"/>
        <v>0.99999999999350853</v>
      </c>
    </row>
    <row r="34" spans="2:6" x14ac:dyDescent="0.4">
      <c r="B34" s="1">
        <v>2.8000000000000001E-2</v>
      </c>
      <c r="C34" s="7">
        <f t="shared" si="0"/>
        <v>1.1789414107179357E-12</v>
      </c>
      <c r="D34" s="7">
        <f t="shared" si="1"/>
        <v>3.3010359500102203E-14</v>
      </c>
      <c r="E34" s="9">
        <f t="shared" si="2"/>
        <v>9999.9999999905067</v>
      </c>
      <c r="F34" s="7">
        <f t="shared" si="3"/>
        <v>0.99999999999882105</v>
      </c>
    </row>
    <row r="35" spans="2:6" x14ac:dyDescent="0.4">
      <c r="B35" s="1">
        <v>2.9000000000000001E-2</v>
      </c>
      <c r="C35" s="7">
        <f t="shared" si="0"/>
        <v>2.0977121300256343E-13</v>
      </c>
      <c r="D35" s="7">
        <f t="shared" si="1"/>
        <v>6.0833651770743399E-15</v>
      </c>
      <c r="E35" s="9">
        <f t="shared" si="2"/>
        <v>9999.999999998312</v>
      </c>
      <c r="F35" s="7">
        <f t="shared" si="3"/>
        <v>0.99999999999979028</v>
      </c>
    </row>
  </sheetData>
  <sheetProtection password="BD72" sheet="1" objects="1" scenarios="1"/>
  <mergeCells count="4">
    <mergeCell ref="B2:L2"/>
    <mergeCell ref="I4:K4"/>
    <mergeCell ref="I5:K5"/>
    <mergeCell ref="I6:K6"/>
  </mergeCells>
  <dataValidations count="4">
    <dataValidation type="decimal" showErrorMessage="1" errorTitle="Nodo Interactivo" error="Debe ingresar un valor entre 0 y 1." sqref="B7:B35" xr:uid="{00000000-0002-0000-0000-000000000000}">
      <formula1>0</formula1>
      <formula2>1</formula2>
    </dataValidation>
    <dataValidation type="whole" operator="greaterThan" allowBlank="1" showErrorMessage="1" errorTitle="Nodo Interactivo" error="Debe ingresar un número entero mayor que 3." sqref="C4" xr:uid="{00000000-0002-0000-0000-000001000000}">
      <formula1>3</formula1>
    </dataValidation>
    <dataValidation type="whole" allowBlank="1" showInputMessage="1" showErrorMessage="1" errorTitle="Nodo Interactivo" error="Debe ingresar un número entero mayor o igual a 3 y menor o igual que N." sqref="E4" xr:uid="{00000000-0002-0000-0000-000002000000}">
      <formula1>3</formula1>
      <formula2>C4</formula2>
    </dataValidation>
    <dataValidation type="whole" allowBlank="1" showInputMessage="1" showErrorMessage="1" errorTitle="Nodo Interactivo" error="Debe ingresar un número entero mayor o igual a 0 y menor o igual que n." sqref="G4" xr:uid="{00000000-0002-0000-0000-000003000000}">
      <formula1>0</formula1>
      <formula2>E4</formula2>
    </dataValidation>
  </dataValidations>
  <hyperlinks>
    <hyperlink ref="I6" r:id="rId1" xr:uid="{00000000-0004-0000-0000-000000000000}"/>
    <hyperlink ref="I5" r:id="rId2" xr:uid="{00000000-0004-0000-0000-000001000000}"/>
  </hyperlinks>
  <pageMargins left="0.7" right="0.7" top="0.75" bottom="0.75" header="0.3" footer="0.3"/>
  <pageSetup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Muestreo_Aceptación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 Herrera S</dc:creator>
  <cp:lastModifiedBy>Juan Pablo Herrera Sierra</cp:lastModifiedBy>
  <dcterms:created xsi:type="dcterms:W3CDTF">2011-07-24T19:41:31Z</dcterms:created>
  <dcterms:modified xsi:type="dcterms:W3CDTF">2023-08-02T22:37:33Z</dcterms:modified>
</cp:coreProperties>
</file>